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Общая\01 Для Кузнецовой Л.В\Главе 02.09.2021\"/>
    </mc:Choice>
  </mc:AlternateContent>
  <xr:revisionPtr revIDLastSave="0" documentId="13_ncr:1_{746BA98F-7A0F-4838-8420-9B13AA4BC53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кв.смета_13!$A$1:$I$65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2" l="1"/>
  <c r="C58" i="2"/>
  <c r="C57" i="2" s="1"/>
  <c r="C28" i="2"/>
  <c r="C27" i="2"/>
  <c r="C13" i="2"/>
  <c r="C11" i="2"/>
  <c r="C7" i="2"/>
  <c r="C6" i="2"/>
  <c r="C10" i="2" l="1"/>
  <c r="C62" i="2" s="1"/>
  <c r="B28" i="2"/>
  <c r="D28" i="2"/>
  <c r="G50" i="2" l="1"/>
  <c r="G29" i="2"/>
  <c r="F50" i="2"/>
  <c r="F40" i="2"/>
  <c r="F29" i="2"/>
  <c r="E50" i="2"/>
  <c r="E40" i="2"/>
  <c r="E29" i="2"/>
  <c r="F28" i="2" l="1"/>
  <c r="E28" i="2"/>
  <c r="D7" i="2"/>
  <c r="B7" i="2"/>
  <c r="G7" i="2" l="1"/>
  <c r="D58" i="2" l="1"/>
  <c r="B58" i="2"/>
  <c r="G59" i="2"/>
  <c r="F59" i="2"/>
  <c r="E59" i="2"/>
  <c r="E12" i="2" l="1"/>
  <c r="E11" i="2" s="1"/>
  <c r="E9" i="2"/>
  <c r="E8" i="2"/>
  <c r="E7" i="2" l="1"/>
  <c r="E27" i="2"/>
  <c r="F27" i="2"/>
  <c r="B27" i="2"/>
  <c r="F12" i="2"/>
  <c r="F11" i="2" s="1"/>
  <c r="G12" i="2"/>
  <c r="D11" i="2"/>
  <c r="B11" i="2"/>
  <c r="B13" i="2"/>
  <c r="B10" i="2" l="1"/>
  <c r="G11" i="2"/>
  <c r="G28" i="2"/>
  <c r="D27" i="2"/>
  <c r="G27" i="2" s="1"/>
  <c r="D57" i="2"/>
  <c r="D13" i="2"/>
  <c r="D10" i="2" s="1"/>
  <c r="D6" i="2"/>
  <c r="D62" i="2" l="1"/>
  <c r="B57" i="2"/>
  <c r="B6" i="2"/>
  <c r="B62" i="2" l="1"/>
  <c r="F8" i="2"/>
  <c r="F9" i="2"/>
  <c r="E13" i="2"/>
  <c r="E10" i="2" s="1"/>
  <c r="F13" i="2"/>
  <c r="F10" i="2" s="1"/>
  <c r="E14" i="2"/>
  <c r="F14" i="2"/>
  <c r="E57" i="2"/>
  <c r="E60" i="2"/>
  <c r="E58" i="2" s="1"/>
  <c r="F60" i="2"/>
  <c r="F58" i="2" s="1"/>
  <c r="F57" i="2" s="1"/>
  <c r="F7" i="2" l="1"/>
  <c r="F6" i="2" s="1"/>
  <c r="F62" i="2" s="1"/>
  <c r="G62" i="2"/>
  <c r="E6" i="2"/>
  <c r="E62" i="2" s="1"/>
  <c r="G60" i="2"/>
  <c r="G9" i="2" l="1"/>
  <c r="G8" i="2"/>
  <c r="G14" i="2"/>
  <c r="G57" i="2" l="1"/>
  <c r="G58" i="2"/>
  <c r="G10" i="2" l="1"/>
  <c r="G13" i="2"/>
  <c r="G6" i="2" l="1"/>
</calcChain>
</file>

<file path=xl/sharedStrings.xml><?xml version="1.0" encoding="utf-8"?>
<sst xmlns="http://schemas.openxmlformats.org/spreadsheetml/2006/main" count="110" uniqueCount="73">
  <si>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</si>
  <si>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</si>
  <si>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</si>
  <si>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</si>
  <si>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</si>
  <si>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>Национальный проект 'Жилье и городская среда'</t>
  </si>
  <si>
    <t>Региональный проект "Формирование комфортной городской среды"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</si>
  <si>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</si>
  <si>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</si>
  <si>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</si>
  <si>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</si>
  <si>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</si>
  <si>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051F255550;Реализация программ формирования современной городской среды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</si>
  <si>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</si>
  <si>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</si>
  <si>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</si>
  <si>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</si>
  <si>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</si>
  <si>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</si>
  <si>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043А155198;Государственная поддержка отрасли культуры (создание и модернизация учреждений культурно-досугового типа в сельской местности, включая строительство, реконструкцию и капитальный ремонт зданий учреждений)</t>
  </si>
  <si>
    <t>05.1.F2.25550; Строительный контроль по реализации программ формирования современной городской среды</t>
  </si>
  <si>
    <t>Выполнено/не выполнено</t>
  </si>
  <si>
    <t>выполнено</t>
  </si>
  <si>
    <t>выполняется</t>
  </si>
  <si>
    <t>демонтажные работы-с 23.11.2020-05.08.2021</t>
  </si>
  <si>
    <t>кровля-23.11.2020-31.03.2021</t>
  </si>
  <si>
    <t>наружная отделка, фасад-23.11.2020-16.06.2021</t>
  </si>
  <si>
    <t xml:space="preserve">ремонт входного порога-23.11.2020-16.06.2021 </t>
  </si>
  <si>
    <t>ремонт 2го этажа-23.11.2020-25.08.2021</t>
  </si>
  <si>
    <t>Выполнение работ в соответствии с планом-графиком</t>
  </si>
  <si>
    <t>ремонт 1го этажа-23.11.2020-30.08.2021</t>
  </si>
  <si>
    <t>ремонт зала-23.11.2020-18.08.2021</t>
  </si>
  <si>
    <t xml:space="preserve">электромонтажные работы 1 этап-23.11.2020-26.02.2021 </t>
  </si>
  <si>
    <t>проемы (01.04.2021-10.04.2021)</t>
  </si>
  <si>
    <t>полы (11.04.2021-20.05.2021)</t>
  </si>
  <si>
    <t>помещение для инвентаря (01.04.2021-30.04.2021)</t>
  </si>
  <si>
    <t>раздевалки (11.04.2021-10.05.2021)</t>
  </si>
  <si>
    <t>отделочные работы (21.04.2021-20.05.2021)</t>
  </si>
  <si>
    <t>сантехнические работы (21.04.2021-20.05.2021)</t>
  </si>
  <si>
    <t>тренерская (21.04.2021-10.05.2021)</t>
  </si>
  <si>
    <t>коридор (21.04.2021-30.04.2021)</t>
  </si>
  <si>
    <t>внутренние отделочные работ на 1 этаже-12.02.2021-01.08.2021</t>
  </si>
  <si>
    <t xml:space="preserve">монтаж дверных проемов из ПВХ-01.02.2021-07.02.2021 </t>
  </si>
  <si>
    <t>электромонтажные работы-12.12.2020-07.01.2021</t>
  </si>
  <si>
    <t>сантехнические работы-12.12.2020-14.12.2020</t>
  </si>
  <si>
    <t xml:space="preserve">хоз.питьевой водопровод-12.12.2020-20.12.2020 </t>
  </si>
  <si>
    <t>пожарный водопровод-01.03.2021-09.03.2021</t>
  </si>
  <si>
    <t>демонтажные работы-14.02.2021-16.02.2021</t>
  </si>
  <si>
    <t>отопление - 08.02.2021-23.06.2021</t>
  </si>
  <si>
    <t xml:space="preserve">электромонтажные работы-01.03.2021-15.07.2021 </t>
  </si>
  <si>
    <t>отделочные работы (08.02.2021-31.08.2021)</t>
  </si>
  <si>
    <t>пожарная сигнализация (01.04.2021-31.08.2021)</t>
  </si>
  <si>
    <t>протекторы (11.05.2021-31.05.2021)</t>
  </si>
  <si>
    <t>электромонтажные работы (11.05.2021-20.05.2021)</t>
  </si>
  <si>
    <t>прочие работы (01.05.2021-10.05.2021)</t>
  </si>
  <si>
    <t>отопление - 01.05.2021-20.05.2021</t>
  </si>
  <si>
    <t>вентиляция - 01.06.2021-05.06.2021</t>
  </si>
  <si>
    <t>пожарная сигнализация - 05.06.2021-01.07.2021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</si>
  <si>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</si>
  <si>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</si>
  <si>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Кассовый расход на 26.08.2021 года</t>
  </si>
  <si>
    <r>
      <rPr>
        <b/>
        <sz val="22"/>
        <rFont val="Times New Roman"/>
        <family val="1"/>
        <charset val="204"/>
      </rPr>
      <t xml:space="preserve">Капитальный ремонт МУК ДК с.Спасское: </t>
    </r>
    <r>
      <rPr>
        <sz val="22"/>
        <rFont val="Times New Roman"/>
        <family val="1"/>
        <charset val="204"/>
      </rPr>
      <t>заключен муниципальный контракт от 24.11.2020 №0121200004720001208, подрядчик-ИП Морин В.А., срок выполнения работ-до 31.08.2021. Общий процент выполненных работ на объекте -100% .</t>
    </r>
  </si>
  <si>
    <t>Кассовый расход на 02.09.2021 года</t>
  </si>
  <si>
    <t>Кассовый расход с 26.08.2021 года по 02.09.2021 года</t>
  </si>
  <si>
    <t>Информация о реализации национальных проектов на территории Благодарненского городского округа Ставропольского края по состоянию на 02 сентября 2021 года</t>
  </si>
  <si>
    <t>По состоянию на 02.09.2021 года численность получателей составила 492 человек</t>
  </si>
  <si>
    <t>По состоянию на 02.09.2021 года численность получателей составила 383 человек</t>
  </si>
  <si>
    <t xml:space="preserve">Запланирован ремонт спортивного зала СОШ №3 на сумму 1530000,00 рублей, приобретение спортивного оборудования в СОШ №3 на сумму 295431,00 рублей, в соответствии с планом-графиком начало работ запланировано с 01.04.2021 года. По состоянию на 02.09.2021 заключены муниципальные контракты: на проведение ремонта спортивного зала с ООО "Атлант", срок выполнения работ - с 01.04.2021 по 30.05.2021  (по состоянию на 02.09.2021 процент выполнения работ-100%); на поставку спортивного оборудования: от 11.09.2020 №630972 с ИП Кинаш А.Е., от 05.02.2021 №554667 с ИП Кинаш А.Е исполнены, оплата произведена в полном объеме 26.02.2021. </t>
  </si>
  <si>
    <r>
      <rPr>
        <b/>
        <sz val="22"/>
        <rFont val="Times New Roman"/>
        <family val="1"/>
        <charset val="204"/>
      </rPr>
      <t>Капитальный ремонт здания МУД ДК с. Александрия</t>
    </r>
    <r>
      <rPr>
        <sz val="22"/>
        <rFont val="Times New Roman"/>
        <family val="1"/>
        <charset val="204"/>
      </rPr>
      <t>: заключен муниципальный контракт от 23.11.2020 №1118-ЭА, подрядчик-ООО "Капитал", срок выполнения работ-до 31.08.2021. Процент выполнения работ - 79,72%.</t>
    </r>
  </si>
  <si>
    <r>
      <rPr>
        <b/>
        <sz val="22"/>
        <rFont val="Times New Roman"/>
        <family val="1"/>
        <charset val="204"/>
      </rPr>
      <t>Капитальный ремонт здания МУК ДК с.Бурлацкое</t>
    </r>
    <r>
      <rPr>
        <sz val="22"/>
        <rFont val="Times New Roman"/>
        <family val="1"/>
        <charset val="204"/>
      </rPr>
      <t>: заключён муниципальный контракт от 25.11.2020 №0121600011020000075, подрядчик-ООО "СМУ-9", срок выполнения работ-до 01.09.2021. Общий процент выполнения работ-48,20%.</t>
    </r>
  </si>
  <si>
    <t xml:space="preserve">По состоянию на 30.08.2021 заключен муниципальный контракт №35 от 30.08.2021 на благоустройство территории, прилегающей к Роднику по пер.Ручейному в городе Благодарный. Цена контракта составляет 28 854 710,00 рублей. Срок выполнения работ-с 30.08.2021 по 15.11.2021. </t>
  </si>
  <si>
    <t>На реализацию проекта "Благоустройство прилегающей территории к берегу реки Мокрая Буйвола Благодарненского городского округа Ставропольского края" 01 сентября 2020 года был заключен  контракт № 0121600011010000061 - 351692. Цена контракта составляет 22 222 222,22 рублей (1 часть контракта - 10 862 043,42 руб. была оплачена в 2020 году). В 2021 году за счет средств местного бюджета предусмотрены бюджетные ассигнования в сумме 11360178,80 рублей. Заключен муницпальный контракт №28 от 30.07.2021 года. Цена контракта составляет 7 525 948,80 рублей, срок выполнения работ-с 30.07.2021 по 01.09.2021. Работы выполнены в полном объеме.</t>
  </si>
  <si>
    <t>Запланированы бюджетные ассигнования за счет средств бюджета Ставропольского края в размере 6732072,28 рублей, за счет средств местного бюджета-354319,59 рублей на выплату заработной платы, начисления, закупку товаров, работ и услуг в СОШ №2, СОШ №4, СОШ №6, СОШ №8, СОШ №10, СОШ №11. По состоянию на 02.09.2021 произведена выплата заработной платы и начислений в сумме 2976963,86 рублей, прочие работы, услуги-14590 рублей. Приобретены ноутбук и принтер в сумме 153 400,00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</si>
</sst>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 applyFill="1"/>
    <xf numFmtId="0" fontId="2" fillId="0" borderId="0" xfId="1" applyFont="1" applyFill="1" applyProtection="1">
      <protection hidden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left" wrapText="1"/>
    </xf>
    <xf numFmtId="0" fontId="2" fillId="0" borderId="0" xfId="1" applyNumberFormat="1" applyFont="1" applyFill="1" applyAlignment="1" applyProtection="1">
      <alignment horizontal="left"/>
      <protection hidden="1"/>
    </xf>
    <xf numFmtId="167" fontId="2" fillId="0" borderId="0" xfId="1" applyNumberFormat="1" applyFont="1" applyFill="1"/>
    <xf numFmtId="0" fontId="2" fillId="0" borderId="0" xfId="1" applyFont="1" applyFill="1" applyAlignment="1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Continuous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>
      <alignment wrapText="1"/>
    </xf>
    <xf numFmtId="167" fontId="3" fillId="0" borderId="1" xfId="1" applyNumberFormat="1" applyFont="1" applyFill="1" applyBorder="1" applyAlignment="1" applyProtection="1">
      <alignment horizontal="right"/>
      <protection hidden="1"/>
    </xf>
    <xf numFmtId="10" fontId="3" fillId="0" borderId="1" xfId="1" applyNumberFormat="1" applyFont="1" applyFill="1" applyBorder="1" applyAlignment="1" applyProtection="1">
      <alignment horizontal="right"/>
      <protection hidden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alignment horizontal="right"/>
      <protection hidden="1"/>
    </xf>
    <xf numFmtId="10" fontId="2" fillId="0" borderId="1" xfId="1" applyNumberFormat="1" applyFont="1" applyFill="1" applyBorder="1" applyAlignment="1" applyProtection="1">
      <alignment horizontal="right"/>
      <protection hidden="1"/>
    </xf>
    <xf numFmtId="4" fontId="3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  <xf numFmtId="0" fontId="2" fillId="0" borderId="1" xfId="0" applyFont="1" applyFill="1" applyBorder="1" applyAlignment="1">
      <alignment wrapText="1"/>
    </xf>
    <xf numFmtId="4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wrapText="1"/>
      <protection hidden="1"/>
    </xf>
    <xf numFmtId="165" fontId="2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4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wrapText="1"/>
    </xf>
    <xf numFmtId="1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5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left" wrapText="1"/>
    </xf>
    <xf numFmtId="164" fontId="2" fillId="0" borderId="1" xfId="1" applyNumberFormat="1" applyFont="1" applyFill="1" applyBorder="1" applyAlignment="1" applyProtection="1">
      <alignment horizontal="center"/>
      <protection hidden="1"/>
    </xf>
    <xf numFmtId="167" fontId="2" fillId="0" borderId="1" xfId="1" applyNumberFormat="1" applyFont="1" applyFill="1" applyBorder="1" applyAlignment="1" applyProtection="1">
      <alignment horizontal="center"/>
      <protection hidden="1"/>
    </xf>
    <xf numFmtId="10" fontId="3" fillId="0" borderId="5" xfId="1" applyNumberFormat="1" applyFont="1" applyFill="1" applyBorder="1" applyAlignment="1" applyProtection="1">
      <alignment horizontal="center"/>
      <protection hidden="1"/>
    </xf>
    <xf numFmtId="10" fontId="3" fillId="0" borderId="6" xfId="1" applyNumberFormat="1" applyFont="1" applyFill="1" applyBorder="1" applyAlignment="1" applyProtection="1">
      <alignment horizontal="center"/>
      <protection hidden="1"/>
    </xf>
    <xf numFmtId="0" fontId="4" fillId="0" borderId="5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10" fontId="2" fillId="0" borderId="1" xfId="1" applyNumberFormat="1" applyFont="1" applyFill="1" applyBorder="1" applyAlignment="1" applyProtection="1">
      <alignment horizontal="center"/>
      <protection hidden="1"/>
    </xf>
    <xf numFmtId="167" fontId="2" fillId="0" borderId="2" xfId="1" applyNumberFormat="1" applyFont="1" applyFill="1" applyBorder="1" applyAlignment="1" applyProtection="1">
      <alignment horizontal="center"/>
      <protection hidden="1"/>
    </xf>
    <xf numFmtId="167" fontId="2" fillId="0" borderId="3" xfId="1" applyNumberFormat="1" applyFont="1" applyFill="1" applyBorder="1" applyAlignment="1" applyProtection="1">
      <alignment horizontal="center"/>
      <protection hidden="1"/>
    </xf>
    <xf numFmtId="167" fontId="2" fillId="0" borderId="4" xfId="1" applyNumberFormat="1" applyFont="1" applyFill="1" applyBorder="1" applyAlignment="1" applyProtection="1">
      <alignment horizontal="center"/>
      <protection hidden="1"/>
    </xf>
    <xf numFmtId="4" fontId="2" fillId="0" borderId="2" xfId="1" applyNumberFormat="1" applyFont="1" applyFill="1" applyBorder="1" applyAlignment="1" applyProtection="1">
      <alignment horizontal="center"/>
      <protection hidden="1"/>
    </xf>
    <xf numFmtId="4" fontId="2" fillId="0" borderId="4" xfId="1" applyNumberFormat="1" applyFont="1" applyFill="1" applyBorder="1" applyAlignment="1" applyProtection="1">
      <alignment horizontal="center"/>
      <protection hidden="1"/>
    </xf>
    <xf numFmtId="4" fontId="2" fillId="0" borderId="2" xfId="1" applyNumberFormat="1" applyFont="1" applyFill="1" applyBorder="1" applyAlignment="1" applyProtection="1">
      <alignment horizontal="right"/>
      <protection hidden="1"/>
    </xf>
    <xf numFmtId="4" fontId="2" fillId="0" borderId="4" xfId="1" applyNumberFormat="1" applyFont="1" applyFill="1" applyBorder="1" applyAlignment="1" applyProtection="1">
      <alignment horizontal="right"/>
      <protection hidden="1"/>
    </xf>
    <xf numFmtId="10" fontId="2" fillId="0" borderId="2" xfId="1" applyNumberFormat="1" applyFont="1" applyFill="1" applyBorder="1" applyAlignment="1" applyProtection="1">
      <alignment horizontal="center"/>
      <protection hidden="1"/>
    </xf>
    <xf numFmtId="10" fontId="2" fillId="0" borderId="4" xfId="1" applyNumberFormat="1" applyFont="1" applyFill="1" applyBorder="1" applyAlignment="1" applyProtection="1">
      <alignment horizontal="center"/>
      <protection hidden="1"/>
    </xf>
    <xf numFmtId="10" fontId="3" fillId="0" borderId="5" xfId="1" applyNumberFormat="1" applyFont="1" applyFill="1" applyBorder="1" applyAlignment="1" applyProtection="1">
      <alignment horizontal="right"/>
      <protection hidden="1"/>
    </xf>
    <xf numFmtId="10" fontId="3" fillId="0" borderId="6" xfId="1" applyNumberFormat="1" applyFont="1" applyFill="1" applyBorder="1" applyAlignment="1" applyProtection="1">
      <alignment horizontal="right"/>
      <protection hidden="1"/>
    </xf>
    <xf numFmtId="0" fontId="4" fillId="0" borderId="5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  <xf numFmtId="10" fontId="2" fillId="0" borderId="3" xfId="1" applyNumberFormat="1" applyFont="1" applyFill="1" applyBorder="1" applyAlignment="1" applyProtection="1">
      <alignment horizontal="center"/>
      <protection hidden="1"/>
    </xf>
    <xf numFmtId="166" fontId="2" fillId="0" borderId="2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3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4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2" xfId="1" applyNumberFormat="1" applyFont="1" applyFill="1" applyBorder="1" applyAlignment="1" applyProtection="1">
      <alignment horizontal="center"/>
      <protection hidden="1"/>
    </xf>
    <xf numFmtId="164" fontId="2" fillId="0" borderId="3" xfId="1" applyNumberFormat="1" applyFont="1" applyFill="1" applyBorder="1" applyAlignment="1" applyProtection="1">
      <alignment horizontal="center"/>
      <protection hidden="1"/>
    </xf>
    <xf numFmtId="164" fontId="2" fillId="0" borderId="4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Fill="1" applyAlignment="1">
      <alignment horizontal="left" wrapText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 wrapText="1"/>
    </xf>
    <xf numFmtId="0" fontId="4" fillId="0" borderId="8" xfId="1" applyFont="1" applyFill="1" applyBorder="1" applyAlignment="1">
      <alignment horizontal="left" wrapText="1"/>
    </xf>
    <xf numFmtId="10" fontId="2" fillId="0" borderId="5" xfId="1" applyNumberFormat="1" applyFont="1" applyFill="1" applyBorder="1" applyAlignment="1" applyProtection="1">
      <alignment horizontal="right"/>
      <protection hidden="1"/>
    </xf>
    <xf numFmtId="10" fontId="2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0" applyFont="1" applyFill="1" applyBorder="1" applyAlignment="1">
      <alignment wrapText="1"/>
    </xf>
    <xf numFmtId="0" fontId="3" fillId="2" borderId="1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8"/>
  <sheetViews>
    <sheetView showGridLines="0" tabSelected="1" view="pageBreakPreview" zoomScale="50" zoomScaleNormal="30" zoomScaleSheetLayoutView="50" workbookViewId="0">
      <selection activeCell="D12" sqref="D12"/>
    </sheetView>
  </sheetViews>
  <sheetFormatPr defaultColWidth="9.140625" defaultRowHeight="26.25" x14ac:dyDescent="0.4"/>
  <cols>
    <col min="1" max="1" width="30" style="1" customWidth="1"/>
    <col min="2" max="2" width="27.7109375" style="1" customWidth="1"/>
    <col min="3" max="3" width="27.28515625" style="1" customWidth="1"/>
    <col min="4" max="4" width="27.7109375" style="1" customWidth="1"/>
    <col min="5" max="5" width="28.140625" style="1" customWidth="1"/>
    <col min="6" max="6" width="26.7109375" style="1" customWidth="1"/>
    <col min="7" max="7" width="16.7109375" style="1" customWidth="1"/>
    <col min="8" max="8" width="40.42578125" style="1" customWidth="1"/>
    <col min="9" max="9" width="81.140625" style="1" customWidth="1"/>
    <col min="10" max="10" width="99.7109375" style="1" customWidth="1"/>
    <col min="11" max="11" width="48" style="1" customWidth="1"/>
    <col min="12" max="203" width="9.140625" style="1" customWidth="1"/>
    <col min="204" max="16384" width="9.140625" style="1"/>
  </cols>
  <sheetData>
    <row r="1" spans="1:11" ht="33.75" customHeight="1" x14ac:dyDescent="0.4">
      <c r="A1" s="61" t="s">
        <v>64</v>
      </c>
      <c r="B1" s="61"/>
      <c r="C1" s="61"/>
      <c r="D1" s="61"/>
      <c r="E1" s="61"/>
      <c r="F1" s="61"/>
      <c r="G1" s="61"/>
      <c r="H1" s="61"/>
      <c r="I1" s="61"/>
    </row>
    <row r="2" spans="1:11" ht="22.5" hidden="1" customHeight="1" x14ac:dyDescent="0.4">
      <c r="A2" s="61"/>
      <c r="B2" s="61"/>
      <c r="C2" s="61"/>
      <c r="D2" s="61"/>
      <c r="E2" s="61"/>
      <c r="F2" s="61"/>
      <c r="G2" s="61"/>
      <c r="H2" s="61"/>
      <c r="I2" s="61"/>
    </row>
    <row r="3" spans="1:11" ht="16.5" customHeight="1" x14ac:dyDescent="0.4">
      <c r="A3" s="9"/>
      <c r="B3" s="2"/>
      <c r="C3" s="2"/>
      <c r="D3" s="2"/>
      <c r="E3" s="2"/>
      <c r="F3" s="2"/>
      <c r="G3" s="10"/>
      <c r="H3" s="10"/>
      <c r="I3" s="10" t="s">
        <v>8</v>
      </c>
    </row>
    <row r="4" spans="1:11" ht="135.75" customHeight="1" x14ac:dyDescent="0.4">
      <c r="A4" s="11"/>
      <c r="B4" s="8" t="s">
        <v>10</v>
      </c>
      <c r="C4" s="8" t="s">
        <v>60</v>
      </c>
      <c r="D4" s="71" t="s">
        <v>62</v>
      </c>
      <c r="E4" s="8" t="s">
        <v>63</v>
      </c>
      <c r="F4" s="8" t="s">
        <v>7</v>
      </c>
      <c r="G4" s="8" t="s">
        <v>0</v>
      </c>
      <c r="H4" s="62" t="s">
        <v>9</v>
      </c>
      <c r="I4" s="63"/>
    </row>
    <row r="5" spans="1:11" s="7" customFormat="1" ht="22.5" customHeight="1" x14ac:dyDescent="0.4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64">
        <v>8</v>
      </c>
      <c r="I5" s="65"/>
    </row>
    <row r="6" spans="1:11" ht="77.25" x14ac:dyDescent="0.4">
      <c r="A6" s="13" t="s">
        <v>1</v>
      </c>
      <c r="B6" s="14">
        <f>B7</f>
        <v>115432613.34999999</v>
      </c>
      <c r="C6" s="14">
        <f t="shared" ref="C6:E6" si="0">C7</f>
        <v>90547630.75</v>
      </c>
      <c r="D6" s="14">
        <f t="shared" si="0"/>
        <v>90547630.75</v>
      </c>
      <c r="E6" s="14">
        <f t="shared" si="0"/>
        <v>0</v>
      </c>
      <c r="F6" s="14">
        <f>F7</f>
        <v>24884982.599999994</v>
      </c>
      <c r="G6" s="15">
        <f t="shared" ref="G6:G62" si="1">D6/B6</f>
        <v>0.78441982835000945</v>
      </c>
      <c r="H6" s="35"/>
      <c r="I6" s="36"/>
    </row>
    <row r="7" spans="1:11" ht="153.75" customHeight="1" x14ac:dyDescent="0.4">
      <c r="A7" s="13" t="s">
        <v>2</v>
      </c>
      <c r="B7" s="14">
        <f>B8+B9</f>
        <v>115432613.34999999</v>
      </c>
      <c r="C7" s="14">
        <f t="shared" ref="C7" si="2">C8+C9</f>
        <v>90547630.75</v>
      </c>
      <c r="D7" s="14">
        <f t="shared" ref="D7:E7" si="3">D8+D9</f>
        <v>90547630.75</v>
      </c>
      <c r="E7" s="14">
        <f t="shared" si="3"/>
        <v>0</v>
      </c>
      <c r="F7" s="14">
        <f>F8+F9</f>
        <v>24884982.599999994</v>
      </c>
      <c r="G7" s="15">
        <f>D7/B7</f>
        <v>0.78441982835000945</v>
      </c>
      <c r="H7" s="35"/>
      <c r="I7" s="36"/>
    </row>
    <row r="8" spans="1:11" ht="296.25" customHeight="1" x14ac:dyDescent="0.4">
      <c r="A8" s="16" t="s">
        <v>13</v>
      </c>
      <c r="B8" s="17">
        <v>63569705.689999998</v>
      </c>
      <c r="C8" s="17">
        <v>52802716</v>
      </c>
      <c r="D8" s="17">
        <v>52802716</v>
      </c>
      <c r="E8" s="18">
        <f>D8-C8</f>
        <v>0</v>
      </c>
      <c r="F8" s="18">
        <f>B8-D8</f>
        <v>10766989.689999998</v>
      </c>
      <c r="G8" s="19">
        <f t="shared" si="1"/>
        <v>0.83062703259150483</v>
      </c>
      <c r="H8" s="37" t="s">
        <v>65</v>
      </c>
      <c r="I8" s="38"/>
      <c r="J8" s="37"/>
      <c r="K8" s="38"/>
    </row>
    <row r="9" spans="1:11" ht="157.5" customHeight="1" x14ac:dyDescent="0.4">
      <c r="A9" s="16" t="s">
        <v>14</v>
      </c>
      <c r="B9" s="17">
        <v>51862907.659999996</v>
      </c>
      <c r="C9" s="17">
        <v>37744914.75</v>
      </c>
      <c r="D9" s="17">
        <v>37744914.75</v>
      </c>
      <c r="E9" s="18">
        <f>D9-C9</f>
        <v>0</v>
      </c>
      <c r="F9" s="18">
        <f>B9-D9</f>
        <v>14117992.909999996</v>
      </c>
      <c r="G9" s="19">
        <f t="shared" si="1"/>
        <v>0.72778246444349093</v>
      </c>
      <c r="H9" s="37" t="s">
        <v>66</v>
      </c>
      <c r="I9" s="38"/>
      <c r="J9" s="37"/>
      <c r="K9" s="38"/>
    </row>
    <row r="10" spans="1:11" ht="77.25" x14ac:dyDescent="0.4">
      <c r="A10" s="13" t="s">
        <v>4</v>
      </c>
      <c r="B10" s="20">
        <f>B11+B13</f>
        <v>8911822.870000001</v>
      </c>
      <c r="C10" s="20">
        <f t="shared" ref="C10:D10" si="4">C11+C13</f>
        <v>4970384.8599999994</v>
      </c>
      <c r="D10" s="20">
        <f t="shared" si="4"/>
        <v>4970384.8599999994</v>
      </c>
      <c r="E10" s="20">
        <f>E11+E13</f>
        <v>0</v>
      </c>
      <c r="F10" s="20">
        <f t="shared" ref="F10" si="5">F11+F13</f>
        <v>3941438.0100000002</v>
      </c>
      <c r="G10" s="15">
        <f t="shared" si="1"/>
        <v>0.55772931447413276</v>
      </c>
      <c r="H10" s="49"/>
      <c r="I10" s="50"/>
    </row>
    <row r="11" spans="1:11" ht="102.75" x14ac:dyDescent="0.4">
      <c r="A11" s="21" t="s">
        <v>15</v>
      </c>
      <c r="B11" s="20">
        <f>B12</f>
        <v>7086391.8700000001</v>
      </c>
      <c r="C11" s="20">
        <f t="shared" ref="C11:F11" si="6">C12</f>
        <v>3144953.86</v>
      </c>
      <c r="D11" s="20">
        <f t="shared" si="6"/>
        <v>3144953.86</v>
      </c>
      <c r="E11" s="20">
        <f>E12</f>
        <v>0</v>
      </c>
      <c r="F11" s="20">
        <f t="shared" si="6"/>
        <v>3941438.0100000002</v>
      </c>
      <c r="G11" s="15">
        <f t="shared" si="1"/>
        <v>0.44380185540035622</v>
      </c>
      <c r="H11" s="49"/>
      <c r="I11" s="50"/>
    </row>
    <row r="12" spans="1:11" ht="252" customHeight="1" x14ac:dyDescent="0.4">
      <c r="A12" s="22" t="s">
        <v>16</v>
      </c>
      <c r="B12" s="23">
        <v>7086391.8700000001</v>
      </c>
      <c r="C12" s="23">
        <v>3144953.86</v>
      </c>
      <c r="D12" s="23">
        <v>3144953.86</v>
      </c>
      <c r="E12" s="18">
        <f>D12-C12</f>
        <v>0</v>
      </c>
      <c r="F12" s="23">
        <f>B12-D12</f>
        <v>3941438.0100000002</v>
      </c>
      <c r="G12" s="19">
        <f t="shared" si="1"/>
        <v>0.44380185540035622</v>
      </c>
      <c r="H12" s="37" t="s">
        <v>72</v>
      </c>
      <c r="I12" s="38"/>
    </row>
    <row r="13" spans="1:11" ht="102.75" x14ac:dyDescent="0.4">
      <c r="A13" s="21" t="s">
        <v>3</v>
      </c>
      <c r="B13" s="20">
        <f>B14</f>
        <v>1825431</v>
      </c>
      <c r="C13" s="20">
        <f t="shared" ref="C13:D13" si="7">C14</f>
        <v>1825431</v>
      </c>
      <c r="D13" s="20">
        <f t="shared" si="7"/>
        <v>1825431</v>
      </c>
      <c r="E13" s="14">
        <f>D13-C13</f>
        <v>0</v>
      </c>
      <c r="F13" s="14">
        <f>B13-D13</f>
        <v>0</v>
      </c>
      <c r="G13" s="15">
        <f t="shared" si="1"/>
        <v>1</v>
      </c>
      <c r="H13" s="49"/>
      <c r="I13" s="50"/>
    </row>
    <row r="14" spans="1:11" ht="342" customHeight="1" x14ac:dyDescent="0.4">
      <c r="A14" s="54" t="s">
        <v>11</v>
      </c>
      <c r="B14" s="57">
        <v>1825431</v>
      </c>
      <c r="C14" s="57">
        <v>1825431</v>
      </c>
      <c r="D14" s="57">
        <v>1825431</v>
      </c>
      <c r="E14" s="40">
        <f>D14-C14</f>
        <v>0</v>
      </c>
      <c r="F14" s="40">
        <f>B14-D14</f>
        <v>0</v>
      </c>
      <c r="G14" s="47">
        <f t="shared" si="1"/>
        <v>1</v>
      </c>
      <c r="H14" s="51" t="s">
        <v>67</v>
      </c>
      <c r="I14" s="52"/>
    </row>
    <row r="15" spans="1:11" ht="83.25" x14ac:dyDescent="0.4">
      <c r="A15" s="55"/>
      <c r="B15" s="58"/>
      <c r="C15" s="58"/>
      <c r="D15" s="58"/>
      <c r="E15" s="41"/>
      <c r="F15" s="41"/>
      <c r="G15" s="53"/>
      <c r="H15" s="28" t="s">
        <v>29</v>
      </c>
      <c r="I15" s="28" t="s">
        <v>21</v>
      </c>
    </row>
    <row r="16" spans="1:11" ht="55.5" x14ac:dyDescent="0.4">
      <c r="A16" s="55"/>
      <c r="B16" s="58"/>
      <c r="C16" s="58"/>
      <c r="D16" s="58"/>
      <c r="E16" s="41"/>
      <c r="F16" s="41"/>
      <c r="G16" s="53"/>
      <c r="H16" s="29" t="s">
        <v>33</v>
      </c>
      <c r="I16" s="29" t="s">
        <v>22</v>
      </c>
    </row>
    <row r="17" spans="1:11" ht="55.5" x14ac:dyDescent="0.4">
      <c r="A17" s="55"/>
      <c r="B17" s="58"/>
      <c r="C17" s="58"/>
      <c r="D17" s="58"/>
      <c r="E17" s="41"/>
      <c r="F17" s="41"/>
      <c r="G17" s="53"/>
      <c r="H17" s="29" t="s">
        <v>34</v>
      </c>
      <c r="I17" s="29" t="s">
        <v>22</v>
      </c>
    </row>
    <row r="18" spans="1:11" ht="93" customHeight="1" x14ac:dyDescent="0.4">
      <c r="A18" s="55"/>
      <c r="B18" s="58"/>
      <c r="C18" s="58"/>
      <c r="D18" s="58"/>
      <c r="E18" s="41"/>
      <c r="F18" s="41"/>
      <c r="G18" s="53"/>
      <c r="H18" s="29" t="s">
        <v>35</v>
      </c>
      <c r="I18" s="29" t="s">
        <v>22</v>
      </c>
    </row>
    <row r="19" spans="1:11" ht="83.25" x14ac:dyDescent="0.4">
      <c r="A19" s="55"/>
      <c r="B19" s="58"/>
      <c r="C19" s="58"/>
      <c r="D19" s="58"/>
      <c r="E19" s="41"/>
      <c r="F19" s="41"/>
      <c r="G19" s="53"/>
      <c r="H19" s="29" t="s">
        <v>36</v>
      </c>
      <c r="I19" s="29" t="s">
        <v>22</v>
      </c>
    </row>
    <row r="20" spans="1:11" ht="83.25" x14ac:dyDescent="0.4">
      <c r="A20" s="55"/>
      <c r="B20" s="58"/>
      <c r="C20" s="58"/>
      <c r="D20" s="58"/>
      <c r="E20" s="41"/>
      <c r="F20" s="41"/>
      <c r="G20" s="53"/>
      <c r="H20" s="29" t="s">
        <v>37</v>
      </c>
      <c r="I20" s="29" t="s">
        <v>22</v>
      </c>
    </row>
    <row r="21" spans="1:11" ht="83.25" x14ac:dyDescent="0.4">
      <c r="A21" s="55"/>
      <c r="B21" s="58"/>
      <c r="C21" s="58"/>
      <c r="D21" s="58"/>
      <c r="E21" s="41"/>
      <c r="F21" s="41"/>
      <c r="G21" s="53"/>
      <c r="H21" s="29" t="s">
        <v>38</v>
      </c>
      <c r="I21" s="29" t="s">
        <v>22</v>
      </c>
    </row>
    <row r="22" spans="1:11" ht="83.25" x14ac:dyDescent="0.4">
      <c r="A22" s="55"/>
      <c r="B22" s="58"/>
      <c r="C22" s="58"/>
      <c r="D22" s="58"/>
      <c r="E22" s="41"/>
      <c r="F22" s="41"/>
      <c r="G22" s="53"/>
      <c r="H22" s="29" t="s">
        <v>39</v>
      </c>
      <c r="I22" s="29" t="s">
        <v>22</v>
      </c>
    </row>
    <row r="23" spans="1:11" ht="83.25" x14ac:dyDescent="0.4">
      <c r="A23" s="55"/>
      <c r="B23" s="58"/>
      <c r="C23" s="58"/>
      <c r="D23" s="58"/>
      <c r="E23" s="41"/>
      <c r="F23" s="41"/>
      <c r="G23" s="53"/>
      <c r="H23" s="29" t="s">
        <v>53</v>
      </c>
      <c r="I23" s="29" t="s">
        <v>22</v>
      </c>
    </row>
    <row r="24" spans="1:11" ht="83.25" x14ac:dyDescent="0.4">
      <c r="A24" s="55"/>
      <c r="B24" s="58"/>
      <c r="C24" s="58"/>
      <c r="D24" s="58"/>
      <c r="E24" s="41"/>
      <c r="F24" s="41"/>
      <c r="G24" s="53"/>
      <c r="H24" s="29" t="s">
        <v>52</v>
      </c>
      <c r="I24" s="29" t="s">
        <v>22</v>
      </c>
    </row>
    <row r="25" spans="1:11" ht="55.5" x14ac:dyDescent="0.4">
      <c r="A25" s="55"/>
      <c r="B25" s="58"/>
      <c r="C25" s="58"/>
      <c r="D25" s="58"/>
      <c r="E25" s="41"/>
      <c r="F25" s="41"/>
      <c r="G25" s="53"/>
      <c r="H25" s="29" t="s">
        <v>40</v>
      </c>
      <c r="I25" s="29" t="s">
        <v>22</v>
      </c>
    </row>
    <row r="26" spans="1:11" ht="83.25" x14ac:dyDescent="0.4">
      <c r="A26" s="56"/>
      <c r="B26" s="59"/>
      <c r="C26" s="59"/>
      <c r="D26" s="59"/>
      <c r="E26" s="42"/>
      <c r="F26" s="42"/>
      <c r="G26" s="48"/>
      <c r="H26" s="29" t="s">
        <v>54</v>
      </c>
      <c r="I26" s="29" t="s">
        <v>22</v>
      </c>
    </row>
    <row r="27" spans="1:11" ht="77.25" x14ac:dyDescent="0.4">
      <c r="A27" s="13" t="s">
        <v>18</v>
      </c>
      <c r="B27" s="24">
        <f>B28</f>
        <v>30577740</v>
      </c>
      <c r="C27" s="24">
        <f t="shared" ref="C27:F27" si="8">C28</f>
        <v>18383838.240000002</v>
      </c>
      <c r="D27" s="24">
        <f t="shared" si="8"/>
        <v>25232884.84</v>
      </c>
      <c r="E27" s="24">
        <f t="shared" si="8"/>
        <v>6849046.5999999996</v>
      </c>
      <c r="F27" s="24">
        <f t="shared" si="8"/>
        <v>5344855.1599999992</v>
      </c>
      <c r="G27" s="15">
        <f t="shared" si="1"/>
        <v>0.82520437547052206</v>
      </c>
      <c r="H27" s="49"/>
      <c r="I27" s="50"/>
    </row>
    <row r="28" spans="1:11" ht="102.75" x14ac:dyDescent="0.4">
      <c r="A28" s="25" t="s">
        <v>17</v>
      </c>
      <c r="B28" s="24">
        <f t="shared" ref="B28" si="9">B29+B40+B50</f>
        <v>30577740</v>
      </c>
      <c r="C28" s="24">
        <f>C29+C40+C50</f>
        <v>18383838.240000002</v>
      </c>
      <c r="D28" s="24">
        <f>D29+D40+D50</f>
        <v>25232884.84</v>
      </c>
      <c r="E28" s="24">
        <f t="shared" ref="E28:F28" si="10">E29+E40+E50</f>
        <v>6849046.5999999996</v>
      </c>
      <c r="F28" s="24">
        <f t="shared" si="10"/>
        <v>5344855.1599999992</v>
      </c>
      <c r="G28" s="15">
        <f t="shared" si="1"/>
        <v>0.82520437547052206</v>
      </c>
      <c r="H28" s="49"/>
      <c r="I28" s="50"/>
    </row>
    <row r="29" spans="1:11" ht="159.75" customHeight="1" x14ac:dyDescent="0.4">
      <c r="A29" s="54" t="s">
        <v>19</v>
      </c>
      <c r="B29" s="33">
        <v>11252940</v>
      </c>
      <c r="C29" s="33">
        <v>8916692.3000000007</v>
      </c>
      <c r="D29" s="33">
        <v>11252940</v>
      </c>
      <c r="E29" s="34">
        <f>D29-C29</f>
        <v>2336247.6999999993</v>
      </c>
      <c r="F29" s="34">
        <f>B29-D29</f>
        <v>0</v>
      </c>
      <c r="G29" s="39">
        <f>D29/B29</f>
        <v>1</v>
      </c>
      <c r="H29" s="66" t="s">
        <v>61</v>
      </c>
      <c r="I29" s="67"/>
      <c r="J29" s="3"/>
      <c r="K29" s="3"/>
    </row>
    <row r="30" spans="1:11" ht="83.25" x14ac:dyDescent="0.4">
      <c r="A30" s="55"/>
      <c r="B30" s="33"/>
      <c r="C30" s="33"/>
      <c r="D30" s="33"/>
      <c r="E30" s="34"/>
      <c r="F30" s="34"/>
      <c r="G30" s="39"/>
      <c r="H30" s="28" t="s">
        <v>29</v>
      </c>
      <c r="I30" s="28" t="s">
        <v>21</v>
      </c>
      <c r="J30" s="3"/>
      <c r="K30" s="3"/>
    </row>
    <row r="31" spans="1:11" ht="76.5" customHeight="1" x14ac:dyDescent="0.4">
      <c r="A31" s="55"/>
      <c r="B31" s="33"/>
      <c r="C31" s="33"/>
      <c r="D31" s="33"/>
      <c r="E31" s="34"/>
      <c r="F31" s="34"/>
      <c r="G31" s="39"/>
      <c r="H31" s="30" t="s">
        <v>42</v>
      </c>
      <c r="I31" s="29" t="s">
        <v>22</v>
      </c>
      <c r="J31" s="3"/>
      <c r="K31" s="3"/>
    </row>
    <row r="32" spans="1:11" ht="103.5" customHeight="1" x14ac:dyDescent="0.4">
      <c r="A32" s="55"/>
      <c r="B32" s="33"/>
      <c r="C32" s="33"/>
      <c r="D32" s="33"/>
      <c r="E32" s="34"/>
      <c r="F32" s="34"/>
      <c r="G32" s="39"/>
      <c r="H32" s="30" t="s">
        <v>41</v>
      </c>
      <c r="I32" s="29" t="s">
        <v>22</v>
      </c>
      <c r="J32" s="3"/>
      <c r="K32" s="3"/>
    </row>
    <row r="33" spans="1:11" ht="76.5" customHeight="1" x14ac:dyDescent="0.4">
      <c r="A33" s="55"/>
      <c r="B33" s="33"/>
      <c r="C33" s="33"/>
      <c r="D33" s="33"/>
      <c r="E33" s="34"/>
      <c r="F33" s="34"/>
      <c r="G33" s="39"/>
      <c r="H33" s="30" t="s">
        <v>43</v>
      </c>
      <c r="I33" s="29" t="s">
        <v>22</v>
      </c>
      <c r="J33" s="3"/>
      <c r="K33" s="3"/>
    </row>
    <row r="34" spans="1:11" ht="79.5" customHeight="1" x14ac:dyDescent="0.4">
      <c r="A34" s="55"/>
      <c r="B34" s="33"/>
      <c r="C34" s="33"/>
      <c r="D34" s="33"/>
      <c r="E34" s="34"/>
      <c r="F34" s="34"/>
      <c r="G34" s="39"/>
      <c r="H34" s="30" t="s">
        <v>44</v>
      </c>
      <c r="I34" s="29" t="s">
        <v>22</v>
      </c>
      <c r="J34" s="3"/>
      <c r="K34" s="3"/>
    </row>
    <row r="35" spans="1:11" ht="75.75" customHeight="1" x14ac:dyDescent="0.4">
      <c r="A35" s="55"/>
      <c r="B35" s="33"/>
      <c r="C35" s="33"/>
      <c r="D35" s="33"/>
      <c r="E35" s="34"/>
      <c r="F35" s="34"/>
      <c r="G35" s="39"/>
      <c r="H35" s="30" t="s">
        <v>45</v>
      </c>
      <c r="I35" s="29" t="s">
        <v>22</v>
      </c>
      <c r="J35" s="3"/>
      <c r="K35" s="3"/>
    </row>
    <row r="36" spans="1:11" ht="75.75" customHeight="1" x14ac:dyDescent="0.4">
      <c r="A36" s="55"/>
      <c r="B36" s="33"/>
      <c r="C36" s="33"/>
      <c r="D36" s="33"/>
      <c r="E36" s="34"/>
      <c r="F36" s="34"/>
      <c r="G36" s="39"/>
      <c r="H36" s="30" t="s">
        <v>46</v>
      </c>
      <c r="I36" s="29" t="s">
        <v>22</v>
      </c>
      <c r="J36" s="3"/>
      <c r="K36" s="3"/>
    </row>
    <row r="37" spans="1:11" ht="75.75" customHeight="1" x14ac:dyDescent="0.4">
      <c r="A37" s="55"/>
      <c r="B37" s="33"/>
      <c r="C37" s="33"/>
      <c r="D37" s="33"/>
      <c r="E37" s="34"/>
      <c r="F37" s="34"/>
      <c r="G37" s="39"/>
      <c r="H37" s="30" t="s">
        <v>55</v>
      </c>
      <c r="I37" s="29" t="s">
        <v>22</v>
      </c>
      <c r="J37" s="3"/>
      <c r="K37" s="3"/>
    </row>
    <row r="38" spans="1:11" ht="75.75" customHeight="1" x14ac:dyDescent="0.4">
      <c r="A38" s="55"/>
      <c r="B38" s="33"/>
      <c r="C38" s="33"/>
      <c r="D38" s="33"/>
      <c r="E38" s="34"/>
      <c r="F38" s="34"/>
      <c r="G38" s="39"/>
      <c r="H38" s="30" t="s">
        <v>56</v>
      </c>
      <c r="I38" s="29" t="s">
        <v>22</v>
      </c>
      <c r="J38" s="3"/>
      <c r="K38" s="3"/>
    </row>
    <row r="39" spans="1:11" ht="75.75" customHeight="1" x14ac:dyDescent="0.4">
      <c r="A39" s="55"/>
      <c r="B39" s="33"/>
      <c r="C39" s="33"/>
      <c r="D39" s="33"/>
      <c r="E39" s="34"/>
      <c r="F39" s="34"/>
      <c r="G39" s="39"/>
      <c r="H39" s="30" t="s">
        <v>57</v>
      </c>
      <c r="I39" s="29" t="s">
        <v>22</v>
      </c>
      <c r="J39" s="3"/>
      <c r="K39" s="3"/>
    </row>
    <row r="40" spans="1:11" ht="110.25" customHeight="1" x14ac:dyDescent="0.4">
      <c r="A40" s="55"/>
      <c r="B40" s="33">
        <v>14800190</v>
      </c>
      <c r="C40" s="33">
        <v>7621707.9199999999</v>
      </c>
      <c r="D40" s="33">
        <v>11799025.800000001</v>
      </c>
      <c r="E40" s="40">
        <f>D40-C40</f>
        <v>4177317.8800000008</v>
      </c>
      <c r="F40" s="34">
        <f>B40-D40</f>
        <v>3001164.1999999993</v>
      </c>
      <c r="G40" s="39">
        <f>D40/B40</f>
        <v>0.7972212383759939</v>
      </c>
      <c r="H40" s="66" t="s">
        <v>68</v>
      </c>
      <c r="I40" s="67"/>
      <c r="J40" s="4"/>
      <c r="K40" s="4"/>
    </row>
    <row r="41" spans="1:11" ht="89.25" customHeight="1" x14ac:dyDescent="0.4">
      <c r="A41" s="55"/>
      <c r="B41" s="33"/>
      <c r="C41" s="33"/>
      <c r="D41" s="33"/>
      <c r="E41" s="41"/>
      <c r="F41" s="34"/>
      <c r="G41" s="39"/>
      <c r="H41" s="28" t="s">
        <v>29</v>
      </c>
      <c r="I41" s="28" t="s">
        <v>21</v>
      </c>
      <c r="J41" s="4"/>
      <c r="K41" s="4"/>
    </row>
    <row r="42" spans="1:11" ht="78" customHeight="1" x14ac:dyDescent="0.4">
      <c r="A42" s="55"/>
      <c r="B42" s="33"/>
      <c r="C42" s="33"/>
      <c r="D42" s="33"/>
      <c r="E42" s="41"/>
      <c r="F42" s="34"/>
      <c r="G42" s="39"/>
      <c r="H42" s="30" t="s">
        <v>24</v>
      </c>
      <c r="I42" s="29" t="s">
        <v>22</v>
      </c>
      <c r="J42" s="4"/>
      <c r="K42" s="4"/>
    </row>
    <row r="43" spans="1:11" ht="55.5" x14ac:dyDescent="0.4">
      <c r="A43" s="55"/>
      <c r="B43" s="33"/>
      <c r="C43" s="33"/>
      <c r="D43" s="33"/>
      <c r="E43" s="41"/>
      <c r="F43" s="34"/>
      <c r="G43" s="39"/>
      <c r="H43" s="30" t="s">
        <v>25</v>
      </c>
      <c r="I43" s="29" t="s">
        <v>22</v>
      </c>
      <c r="J43" s="4"/>
      <c r="K43" s="4"/>
    </row>
    <row r="44" spans="1:11" ht="83.25" x14ac:dyDescent="0.4">
      <c r="A44" s="55"/>
      <c r="B44" s="33"/>
      <c r="C44" s="33"/>
      <c r="D44" s="33"/>
      <c r="E44" s="41"/>
      <c r="F44" s="34"/>
      <c r="G44" s="39"/>
      <c r="H44" s="30" t="s">
        <v>26</v>
      </c>
      <c r="I44" s="29" t="s">
        <v>22</v>
      </c>
      <c r="J44" s="4"/>
      <c r="K44" s="4"/>
    </row>
    <row r="45" spans="1:11" ht="74.25" customHeight="1" x14ac:dyDescent="0.4">
      <c r="A45" s="55"/>
      <c r="B45" s="33"/>
      <c r="C45" s="33"/>
      <c r="D45" s="33"/>
      <c r="E45" s="41"/>
      <c r="F45" s="34"/>
      <c r="G45" s="39"/>
      <c r="H45" s="30" t="s">
        <v>27</v>
      </c>
      <c r="I45" s="29" t="s">
        <v>22</v>
      </c>
      <c r="J45" s="4"/>
      <c r="K45" s="4"/>
    </row>
    <row r="46" spans="1:11" ht="50.25" customHeight="1" x14ac:dyDescent="0.4">
      <c r="A46" s="55"/>
      <c r="B46" s="33"/>
      <c r="C46" s="33"/>
      <c r="D46" s="33"/>
      <c r="E46" s="41"/>
      <c r="F46" s="34"/>
      <c r="G46" s="39"/>
      <c r="H46" s="30" t="s">
        <v>30</v>
      </c>
      <c r="I46" s="29" t="s">
        <v>22</v>
      </c>
      <c r="J46" s="4"/>
      <c r="K46" s="4"/>
    </row>
    <row r="47" spans="1:11" ht="51.75" customHeight="1" x14ac:dyDescent="0.4">
      <c r="A47" s="55"/>
      <c r="B47" s="33"/>
      <c r="C47" s="33"/>
      <c r="D47" s="33"/>
      <c r="E47" s="41"/>
      <c r="F47" s="34"/>
      <c r="G47" s="39"/>
      <c r="H47" s="30" t="s">
        <v>28</v>
      </c>
      <c r="I47" s="29" t="s">
        <v>22</v>
      </c>
      <c r="J47" s="4"/>
      <c r="K47" s="4"/>
    </row>
    <row r="48" spans="1:11" ht="48.75" customHeight="1" x14ac:dyDescent="0.4">
      <c r="A48" s="55"/>
      <c r="B48" s="33"/>
      <c r="C48" s="33"/>
      <c r="D48" s="33"/>
      <c r="E48" s="41"/>
      <c r="F48" s="34"/>
      <c r="G48" s="39"/>
      <c r="H48" s="30" t="s">
        <v>31</v>
      </c>
      <c r="I48" s="29" t="s">
        <v>22</v>
      </c>
      <c r="J48" s="4"/>
      <c r="K48" s="4"/>
    </row>
    <row r="49" spans="1:11" ht="81.75" customHeight="1" x14ac:dyDescent="0.4">
      <c r="A49" s="55"/>
      <c r="B49" s="33"/>
      <c r="C49" s="33"/>
      <c r="D49" s="33"/>
      <c r="E49" s="42"/>
      <c r="F49" s="34"/>
      <c r="G49" s="39"/>
      <c r="H49" s="30" t="s">
        <v>32</v>
      </c>
      <c r="I49" s="29" t="s">
        <v>22</v>
      </c>
      <c r="J49" s="4"/>
      <c r="K49" s="4"/>
    </row>
    <row r="50" spans="1:11" ht="143.25" customHeight="1" x14ac:dyDescent="0.4">
      <c r="A50" s="55"/>
      <c r="B50" s="33">
        <v>4524610</v>
      </c>
      <c r="C50" s="33">
        <v>1845438.02</v>
      </c>
      <c r="D50" s="33">
        <v>2180919.04</v>
      </c>
      <c r="E50" s="34">
        <f>D50-C50</f>
        <v>335481.02</v>
      </c>
      <c r="F50" s="34">
        <f>B50-D50</f>
        <v>2343690.96</v>
      </c>
      <c r="G50" s="39">
        <f>D50/B50</f>
        <v>0.48201260219112807</v>
      </c>
      <c r="H50" s="51" t="s">
        <v>69</v>
      </c>
      <c r="I50" s="52"/>
      <c r="J50" s="4"/>
      <c r="K50" s="4"/>
    </row>
    <row r="51" spans="1:11" ht="83.25" customHeight="1" x14ac:dyDescent="0.4">
      <c r="A51" s="55"/>
      <c r="B51" s="33"/>
      <c r="C51" s="33"/>
      <c r="D51" s="33"/>
      <c r="E51" s="34"/>
      <c r="F51" s="34"/>
      <c r="G51" s="39"/>
      <c r="H51" s="28" t="s">
        <v>29</v>
      </c>
      <c r="I51" s="28" t="s">
        <v>21</v>
      </c>
      <c r="J51" s="4"/>
      <c r="K51" s="4"/>
    </row>
    <row r="52" spans="1:11" ht="67.5" customHeight="1" x14ac:dyDescent="0.4">
      <c r="A52" s="55"/>
      <c r="B52" s="33"/>
      <c r="C52" s="33"/>
      <c r="D52" s="33"/>
      <c r="E52" s="34"/>
      <c r="F52" s="34"/>
      <c r="G52" s="39"/>
      <c r="H52" s="31" t="s">
        <v>47</v>
      </c>
      <c r="I52" s="29" t="s">
        <v>22</v>
      </c>
      <c r="J52" s="4"/>
      <c r="K52" s="4"/>
    </row>
    <row r="53" spans="1:11" ht="67.5" customHeight="1" x14ac:dyDescent="0.4">
      <c r="A53" s="55"/>
      <c r="B53" s="33"/>
      <c r="C53" s="33"/>
      <c r="D53" s="33"/>
      <c r="E53" s="34"/>
      <c r="F53" s="34"/>
      <c r="G53" s="39"/>
      <c r="H53" s="31" t="s">
        <v>48</v>
      </c>
      <c r="I53" s="29" t="s">
        <v>22</v>
      </c>
      <c r="J53" s="4"/>
      <c r="K53" s="4"/>
    </row>
    <row r="54" spans="1:11" ht="75.75" customHeight="1" x14ac:dyDescent="0.4">
      <c r="A54" s="55"/>
      <c r="B54" s="33"/>
      <c r="C54" s="33"/>
      <c r="D54" s="33"/>
      <c r="E54" s="34"/>
      <c r="F54" s="34"/>
      <c r="G54" s="39"/>
      <c r="H54" s="31" t="s">
        <v>49</v>
      </c>
      <c r="I54" s="29" t="s">
        <v>22</v>
      </c>
      <c r="J54" s="4"/>
      <c r="K54" s="4"/>
    </row>
    <row r="55" spans="1:11" ht="75.75" customHeight="1" x14ac:dyDescent="0.4">
      <c r="A55" s="55"/>
      <c r="B55" s="33"/>
      <c r="C55" s="33"/>
      <c r="D55" s="33"/>
      <c r="E55" s="34"/>
      <c r="F55" s="34"/>
      <c r="G55" s="39"/>
      <c r="H55" s="31" t="s">
        <v>50</v>
      </c>
      <c r="I55" s="29" t="s">
        <v>23</v>
      </c>
      <c r="J55" s="4"/>
      <c r="K55" s="4"/>
    </row>
    <row r="56" spans="1:11" ht="105" customHeight="1" x14ac:dyDescent="0.4">
      <c r="A56" s="55"/>
      <c r="B56" s="33"/>
      <c r="C56" s="33"/>
      <c r="D56" s="33"/>
      <c r="E56" s="34"/>
      <c r="F56" s="34"/>
      <c r="G56" s="39"/>
      <c r="H56" s="32" t="s">
        <v>51</v>
      </c>
      <c r="I56" s="29" t="s">
        <v>23</v>
      </c>
      <c r="J56" s="4"/>
      <c r="K56" s="4"/>
    </row>
    <row r="57" spans="1:11" ht="80.25" customHeight="1" x14ac:dyDescent="0.4">
      <c r="A57" s="13" t="s">
        <v>5</v>
      </c>
      <c r="B57" s="20">
        <f>B58</f>
        <v>41377337.100000001</v>
      </c>
      <c r="C57" s="20">
        <f t="shared" ref="C57:D57" si="11">C58</f>
        <v>520000</v>
      </c>
      <c r="D57" s="20">
        <f t="shared" si="11"/>
        <v>520000</v>
      </c>
      <c r="E57" s="14">
        <f>D57-C57</f>
        <v>0</v>
      </c>
      <c r="F57" s="20">
        <f>F58</f>
        <v>40857337.100000001</v>
      </c>
      <c r="G57" s="15">
        <f t="shared" si="1"/>
        <v>1.2567265958736624E-2</v>
      </c>
      <c r="H57" s="35"/>
      <c r="I57" s="36"/>
    </row>
    <row r="58" spans="1:11" ht="153.75" x14ac:dyDescent="0.4">
      <c r="A58" s="21" t="s">
        <v>6</v>
      </c>
      <c r="B58" s="20">
        <f>SUM(B59:B60)</f>
        <v>41377337.100000001</v>
      </c>
      <c r="C58" s="20">
        <f t="shared" ref="C58" si="12">SUM(C59:C60)</f>
        <v>520000</v>
      </c>
      <c r="D58" s="20">
        <f t="shared" ref="D58:F58" si="13">SUM(D59:D60)</f>
        <v>520000</v>
      </c>
      <c r="E58" s="20">
        <f t="shared" si="13"/>
        <v>0</v>
      </c>
      <c r="F58" s="20">
        <f t="shared" si="13"/>
        <v>40857337.100000001</v>
      </c>
      <c r="G58" s="15">
        <f t="shared" si="1"/>
        <v>1.2567265958736624E-2</v>
      </c>
      <c r="H58" s="49"/>
      <c r="I58" s="50"/>
    </row>
    <row r="59" spans="1:11" ht="236.25" x14ac:dyDescent="0.4">
      <c r="A59" s="26" t="s">
        <v>20</v>
      </c>
      <c r="B59" s="23">
        <v>920000</v>
      </c>
      <c r="C59" s="23">
        <v>370000</v>
      </c>
      <c r="D59" s="23">
        <v>370000</v>
      </c>
      <c r="E59" s="23">
        <f>D59-C59</f>
        <v>0</v>
      </c>
      <c r="F59" s="23">
        <f>B59-D59</f>
        <v>550000</v>
      </c>
      <c r="G59" s="19">
        <f t="shared" si="1"/>
        <v>0.40217391304347827</v>
      </c>
      <c r="H59" s="68"/>
      <c r="I59" s="69"/>
    </row>
    <row r="60" spans="1:11" ht="155.25" customHeight="1" x14ac:dyDescent="0.4">
      <c r="A60" s="54" t="s">
        <v>12</v>
      </c>
      <c r="B60" s="43">
        <v>40457337.100000001</v>
      </c>
      <c r="C60" s="43">
        <v>150000</v>
      </c>
      <c r="D60" s="43">
        <v>150000</v>
      </c>
      <c r="E60" s="45">
        <f>D60-C60</f>
        <v>0</v>
      </c>
      <c r="F60" s="43">
        <f>B60-D60</f>
        <v>40307337.100000001</v>
      </c>
      <c r="G60" s="47">
        <f t="shared" si="1"/>
        <v>3.7076093176681168E-3</v>
      </c>
      <c r="H60" s="51" t="s">
        <v>70</v>
      </c>
      <c r="I60" s="52"/>
    </row>
    <row r="61" spans="1:11" ht="310.5" customHeight="1" x14ac:dyDescent="0.4">
      <c r="A61" s="56"/>
      <c r="B61" s="44"/>
      <c r="C61" s="44"/>
      <c r="D61" s="44"/>
      <c r="E61" s="46"/>
      <c r="F61" s="44"/>
      <c r="G61" s="48"/>
      <c r="H61" s="70" t="s">
        <v>71</v>
      </c>
      <c r="I61" s="70"/>
    </row>
    <row r="62" spans="1:11" x14ac:dyDescent="0.4">
      <c r="A62" s="27"/>
      <c r="B62" s="24">
        <f>B6+B10+B57+B27</f>
        <v>196299513.31999999</v>
      </c>
      <c r="C62" s="24">
        <f>C6+C10+C57+C27</f>
        <v>114421853.84999999</v>
      </c>
      <c r="D62" s="24">
        <f>D6+D10+D57+D27</f>
        <v>121270900.45</v>
      </c>
      <c r="E62" s="24">
        <f>E6+E10+E57+E27</f>
        <v>6849046.5999999996</v>
      </c>
      <c r="F62" s="24">
        <f>F6+F10+F57+F27</f>
        <v>75028612.86999999</v>
      </c>
      <c r="G62" s="15">
        <f t="shared" si="1"/>
        <v>0.61778502859713569</v>
      </c>
      <c r="H62" s="49"/>
      <c r="I62" s="50"/>
    </row>
    <row r="63" spans="1:11" ht="4.5" customHeight="1" x14ac:dyDescent="0.4">
      <c r="A63" s="2"/>
      <c r="B63" s="2"/>
      <c r="C63" s="2"/>
      <c r="D63" s="2"/>
      <c r="E63" s="2"/>
      <c r="F63" s="2"/>
      <c r="G63" s="2"/>
      <c r="H63" s="2"/>
    </row>
    <row r="64" spans="1:11" ht="14.25" customHeight="1" x14ac:dyDescent="0.4">
      <c r="A64" s="2"/>
      <c r="B64" s="2"/>
      <c r="C64" s="2"/>
      <c r="D64" s="2"/>
      <c r="E64" s="2"/>
      <c r="F64" s="2"/>
      <c r="G64" s="2"/>
      <c r="H64" s="2"/>
    </row>
    <row r="65" spans="1:8" ht="109.5" customHeight="1" x14ac:dyDescent="0.4">
      <c r="A65" s="60" t="s">
        <v>58</v>
      </c>
      <c r="B65" s="60"/>
      <c r="C65" s="60"/>
      <c r="D65" s="60"/>
      <c r="F65" s="1" t="s">
        <v>59</v>
      </c>
      <c r="H65" s="2"/>
    </row>
    <row r="66" spans="1:8" x14ac:dyDescent="0.4">
      <c r="A66" s="5"/>
      <c r="B66" s="2"/>
      <c r="C66" s="2"/>
      <c r="D66" s="2"/>
      <c r="E66" s="2"/>
      <c r="F66" s="2"/>
      <c r="G66" s="2"/>
      <c r="H66" s="2"/>
    </row>
    <row r="67" spans="1:8" x14ac:dyDescent="0.4">
      <c r="C67" s="6"/>
    </row>
    <row r="68" spans="1:8" x14ac:dyDescent="0.4">
      <c r="F68" s="6"/>
    </row>
  </sheetData>
  <mergeCells count="60">
    <mergeCell ref="J8:K8"/>
    <mergeCell ref="J9:K9"/>
    <mergeCell ref="H40:I40"/>
    <mergeCell ref="H29:I29"/>
    <mergeCell ref="H62:I62"/>
    <mergeCell ref="H57:I57"/>
    <mergeCell ref="H50:I50"/>
    <mergeCell ref="H58:I58"/>
    <mergeCell ref="H59:I59"/>
    <mergeCell ref="H60:I60"/>
    <mergeCell ref="H61:I61"/>
    <mergeCell ref="A1:I1"/>
    <mergeCell ref="A2:I2"/>
    <mergeCell ref="H4:I4"/>
    <mergeCell ref="H5:I5"/>
    <mergeCell ref="H6:I6"/>
    <mergeCell ref="A14:A26"/>
    <mergeCell ref="B14:B26"/>
    <mergeCell ref="A65:D65"/>
    <mergeCell ref="D14:D26"/>
    <mergeCell ref="C14:C26"/>
    <mergeCell ref="A60:A61"/>
    <mergeCell ref="B60:B61"/>
    <mergeCell ref="C60:C61"/>
    <mergeCell ref="A29:A56"/>
    <mergeCell ref="B29:B39"/>
    <mergeCell ref="C29:C39"/>
    <mergeCell ref="D29:D39"/>
    <mergeCell ref="B40:B49"/>
    <mergeCell ref="C40:C49"/>
    <mergeCell ref="D40:D49"/>
    <mergeCell ref="B50:B56"/>
    <mergeCell ref="D60:D61"/>
    <mergeCell ref="E60:E61"/>
    <mergeCell ref="F60:F61"/>
    <mergeCell ref="G60:G61"/>
    <mergeCell ref="H10:I10"/>
    <mergeCell ref="H11:I11"/>
    <mergeCell ref="H12:I12"/>
    <mergeCell ref="H13:I13"/>
    <mergeCell ref="H14:I14"/>
    <mergeCell ref="H27:I27"/>
    <mergeCell ref="H28:I28"/>
    <mergeCell ref="G14:G26"/>
    <mergeCell ref="F14:F26"/>
    <mergeCell ref="E14:E26"/>
    <mergeCell ref="E29:E39"/>
    <mergeCell ref="F29:F39"/>
    <mergeCell ref="C50:C56"/>
    <mergeCell ref="D50:D56"/>
    <mergeCell ref="E50:E56"/>
    <mergeCell ref="F50:F56"/>
    <mergeCell ref="H7:I7"/>
    <mergeCell ref="H8:I8"/>
    <mergeCell ref="H9:I9"/>
    <mergeCell ref="G29:G39"/>
    <mergeCell ref="E40:E49"/>
    <mergeCell ref="F40:F49"/>
    <mergeCell ref="G40:G49"/>
    <mergeCell ref="G50:G56"/>
  </mergeCells>
  <pageMargins left="0.15748031496062992" right="0.15748031496062992" top="0.39370078740157483" bottom="0.15748031496062992" header="0.31496062992125984" footer="0.15748031496062992"/>
  <pageSetup paperSize="9" scale="47" fitToHeight="0" orientation="landscape" r:id="rId1"/>
  <headerFooter alignWithMargins="0"/>
  <rowBreaks count="1" manualBreakCount="1">
    <brk id="1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Пользователь</cp:lastModifiedBy>
  <cp:lastPrinted>2021-08-27T10:22:29Z</cp:lastPrinted>
  <dcterms:created xsi:type="dcterms:W3CDTF">2019-07-19T11:40:04Z</dcterms:created>
  <dcterms:modified xsi:type="dcterms:W3CDTF">2021-09-03T10:22:42Z</dcterms:modified>
</cp:coreProperties>
</file>